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2980" windowHeight="11085" activeTab="0"/>
  </bookViews>
  <sheets>
    <sheet name="Book3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<sst xmlns="http://schemas.openxmlformats.org/spreadsheetml/2006/main" count="63" uniqueCount="54">
  <si>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GHNH.NIR</t>
  </si>
  <si>
    <t>11-28-11</t>
  </si>
  <si>
    <t>Ave</t>
  </si>
  <si>
    <t>dist</t>
  </si>
  <si>
    <t>=</t>
  </si>
  <si>
    <t>Med</t>
  </si>
  <si>
    <t>Dist</t>
  </si>
  <si>
    <t>from:</t>
  </si>
  <si>
    <t>Mean</t>
  </si>
  <si>
    <t>Pos</t>
  </si>
  <si>
    <t>Sample</t>
  </si>
  <si>
    <t>GH</t>
  </si>
  <si>
    <t>File</t>
  </si>
  <si>
    <t>Library</t>
  </si>
  <si>
    <t>Nov</t>
  </si>
  <si>
    <t>Last</t>
  </si>
  <si>
    <t>Instrument</t>
  </si>
  <si>
    <t>Data</t>
  </si>
  <si>
    <t>Moisture</t>
  </si>
  <si>
    <t>Matter</t>
  </si>
  <si>
    <t>Segment</t>
  </si>
  <si>
    <t>-</t>
  </si>
  <si>
    <t>3,</t>
  </si>
  <si>
    <t>Name:</t>
  </si>
  <si>
    <t>C:\&amp;DATA\&amp;PIERRE2\GHNH.LIB</t>
  </si>
  <si>
    <t>Date:</t>
  </si>
  <si>
    <t>Mon</t>
  </si>
  <si>
    <t>Update:</t>
  </si>
  <si>
    <t>ID:</t>
  </si>
  <si>
    <t>&lt;none&gt;</t>
  </si>
  <si>
    <t>Master</t>
  </si>
  <si>
    <t>No:</t>
  </si>
  <si>
    <t>Model:</t>
  </si>
  <si>
    <t>Unknown</t>
  </si>
  <si>
    <t>Serial</t>
  </si>
  <si>
    <t>Samples:</t>
  </si>
  <si>
    <t>Deleted:</t>
  </si>
  <si>
    <t>Constituents:</t>
  </si>
  <si>
    <t>No.</t>
  </si>
  <si>
    <t>Points:</t>
  </si>
  <si>
    <t>Basis</t>
  </si>
  <si>
    <t>Dry</t>
  </si>
  <si>
    <t>Number</t>
  </si>
  <si>
    <t xml:space="preserve">data </t>
  </si>
  <si>
    <t xml:space="preserve">or spectra </t>
  </si>
  <si>
    <t xml:space="preserve">SCORES as calculated with CENTER.EXE (pca scores) </t>
  </si>
  <si>
    <t>x1</t>
  </si>
  <si>
    <t>x2</t>
  </si>
  <si>
    <t>x3</t>
  </si>
  <si>
    <t xml:space="preserve">SCORES exported from then lib file </t>
  </si>
  <si>
    <t>mean</t>
  </si>
  <si>
    <t>sted</t>
  </si>
  <si>
    <t>Winisi=</t>
  </si>
  <si>
    <t>Calculated by hand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</si>
</sst>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53"/>
  <sheetViews>
    <sheetView tabSelected="1" zoomScalePageLayoutView="0" workbookViewId="0" topLeftCell="A31">
      <selection activeCell="B55" sqref="B55"/>
    </sheetView>
  </sheetViews>
  <sheetFormatPr defaultColWidth="9.140625" defaultRowHeight="15"/>
  <sheetData>
    <row r="3" spans="1:2" ht="15">
      <c r="A3" t="s">
        <v>43</v>
      </c>
      <c r="B3" t="s">
        <v>44</v>
      </c>
    </row>
    <row r="4" spans="1:3" ht="15">
      <c r="A4" t="s">
        <v>46</v>
      </c>
      <c r="B4" t="s">
        <v>47</v>
      </c>
      <c r="C4" t="s">
        <v>48</v>
      </c>
    </row>
    <row r="5" spans="1:3" ht="15">
      <c r="A5">
        <v>1</v>
      </c>
      <c r="B5">
        <v>0.5</v>
      </c>
      <c r="C5">
        <v>0.1</v>
      </c>
    </row>
    <row r="6" spans="1:3" ht="15">
      <c r="A6">
        <v>2</v>
      </c>
      <c r="B6">
        <v>2.5</v>
      </c>
      <c r="C6">
        <v>2.8</v>
      </c>
    </row>
    <row r="7" spans="1:3" ht="15">
      <c r="A7">
        <v>3</v>
      </c>
      <c r="B7">
        <v>3.2</v>
      </c>
      <c r="C7">
        <v>2</v>
      </c>
    </row>
    <row r="8" spans="1:3" ht="15">
      <c r="A8">
        <v>4</v>
      </c>
      <c r="B8">
        <v>4.5</v>
      </c>
      <c r="C8">
        <v>5</v>
      </c>
    </row>
    <row r="9" spans="1:3" ht="15">
      <c r="A9">
        <v>5</v>
      </c>
      <c r="B9">
        <v>4</v>
      </c>
      <c r="C9">
        <v>6</v>
      </c>
    </row>
    <row r="12" ht="15">
      <c r="A12" t="s">
        <v>0</v>
      </c>
    </row>
    <row r="14" spans="1:2" ht="15">
      <c r="A14" t="s">
        <v>1</v>
      </c>
      <c r="B14" t="s">
        <v>45</v>
      </c>
    </row>
    <row r="16" spans="1:13" ht="15">
      <c r="A16" t="s">
        <v>2</v>
      </c>
      <c r="B16" t="s">
        <v>3</v>
      </c>
      <c r="C16" t="s">
        <v>4</v>
      </c>
      <c r="D16">
        <v>1</v>
      </c>
      <c r="G16" t="s">
        <v>5</v>
      </c>
      <c r="H16" t="s">
        <v>3</v>
      </c>
      <c r="I16" t="s">
        <v>4</v>
      </c>
      <c r="J16">
        <v>1.0766</v>
      </c>
      <c r="K16" t="s">
        <v>6</v>
      </c>
      <c r="L16" t="s">
        <v>7</v>
      </c>
      <c r="M16" t="s">
        <v>8</v>
      </c>
    </row>
    <row r="17" spans="1:3" ht="15">
      <c r="A17" t="s">
        <v>9</v>
      </c>
      <c r="B17" t="s">
        <v>10</v>
      </c>
      <c r="C17" t="s">
        <v>11</v>
      </c>
    </row>
    <row r="18" spans="2:4" ht="15">
      <c r="B18">
        <v>3</v>
      </c>
      <c r="C18">
        <v>1</v>
      </c>
      <c r="D18">
        <v>1.077</v>
      </c>
    </row>
    <row r="19" spans="2:4" ht="15">
      <c r="B19">
        <v>2</v>
      </c>
      <c r="C19">
        <v>2</v>
      </c>
      <c r="D19">
        <v>0.87</v>
      </c>
    </row>
    <row r="20" spans="2:4" ht="15">
      <c r="B20">
        <v>4</v>
      </c>
      <c r="C20">
        <v>3</v>
      </c>
      <c r="D20">
        <v>1.163</v>
      </c>
    </row>
    <row r="21" spans="2:4" ht="15">
      <c r="B21">
        <v>1</v>
      </c>
      <c r="C21">
        <v>4</v>
      </c>
      <c r="D21">
        <v>0.623</v>
      </c>
    </row>
    <row r="22" spans="2:4" ht="15">
      <c r="B22">
        <v>5</v>
      </c>
      <c r="C22">
        <v>5</v>
      </c>
      <c r="D22">
        <v>1.268</v>
      </c>
    </row>
    <row r="26" spans="1:7" ht="15">
      <c r="A26" t="s">
        <v>12</v>
      </c>
      <c r="B26" t="s">
        <v>23</v>
      </c>
      <c r="C26" t="s">
        <v>24</v>
      </c>
      <c r="D26" t="s">
        <v>13</v>
      </c>
      <c r="G26" t="s">
        <v>12</v>
      </c>
    </row>
    <row r="27" spans="1:9" ht="15">
      <c r="A27" t="s">
        <v>12</v>
      </c>
      <c r="B27" t="s">
        <v>25</v>
      </c>
      <c r="C27" t="s">
        <v>26</v>
      </c>
      <c r="D27" t="s">
        <v>14</v>
      </c>
      <c r="G27">
        <v>28</v>
      </c>
      <c r="H27" s="1">
        <v>0.6541898148148148</v>
      </c>
      <c r="I27">
        <v>2011</v>
      </c>
    </row>
    <row r="28" spans="1:9" ht="15">
      <c r="A28" t="s">
        <v>15</v>
      </c>
      <c r="B28" t="s">
        <v>27</v>
      </c>
      <c r="C28" t="s">
        <v>26</v>
      </c>
      <c r="D28" t="s">
        <v>14</v>
      </c>
      <c r="G28">
        <v>28</v>
      </c>
      <c r="H28" s="1">
        <v>0.6565393518518519</v>
      </c>
      <c r="I28">
        <v>2011</v>
      </c>
    </row>
    <row r="29" spans="1:8" ht="15">
      <c r="A29" t="s">
        <v>12</v>
      </c>
      <c r="B29" t="s">
        <v>28</v>
      </c>
      <c r="C29" t="s">
        <v>29</v>
      </c>
      <c r="D29" t="s">
        <v>30</v>
      </c>
      <c r="G29" t="s">
        <v>31</v>
      </c>
      <c r="H29" t="s">
        <v>29</v>
      </c>
    </row>
    <row r="30" spans="1:8" ht="15">
      <c r="A30" t="s">
        <v>16</v>
      </c>
      <c r="B30" t="s">
        <v>32</v>
      </c>
      <c r="C30" t="s">
        <v>33</v>
      </c>
      <c r="D30" t="s">
        <v>34</v>
      </c>
      <c r="G30" t="s">
        <v>31</v>
      </c>
      <c r="H30">
        <v>0</v>
      </c>
    </row>
    <row r="31" spans="1:4" ht="15">
      <c r="A31" t="s">
        <v>35</v>
      </c>
      <c r="B31">
        <v>5</v>
      </c>
      <c r="C31" t="s">
        <v>36</v>
      </c>
      <c r="D31">
        <v>0</v>
      </c>
    </row>
    <row r="32" spans="1:8" ht="15">
      <c r="A32" t="s">
        <v>37</v>
      </c>
      <c r="B32">
        <v>0</v>
      </c>
      <c r="C32" t="s">
        <v>38</v>
      </c>
      <c r="D32" t="s">
        <v>17</v>
      </c>
      <c r="G32" t="s">
        <v>39</v>
      </c>
      <c r="H32">
        <v>3</v>
      </c>
    </row>
    <row r="33" spans="1:4" ht="15">
      <c r="A33" t="s">
        <v>18</v>
      </c>
      <c r="B33" t="s">
        <v>40</v>
      </c>
      <c r="C33" t="s">
        <v>41</v>
      </c>
      <c r="D33" t="s">
        <v>19</v>
      </c>
    </row>
    <row r="34" spans="1:8" ht="15">
      <c r="A34" t="s">
        <v>20</v>
      </c>
      <c r="B34">
        <v>1</v>
      </c>
      <c r="C34">
        <v>1</v>
      </c>
      <c r="D34" t="s">
        <v>21</v>
      </c>
      <c r="G34" t="s">
        <v>22</v>
      </c>
      <c r="H34">
        <v>1</v>
      </c>
    </row>
    <row r="35" ht="15">
      <c r="B35" s="2" t="s">
        <v>49</v>
      </c>
    </row>
    <row r="36" spans="1:4" ht="15">
      <c r="A36" t="s">
        <v>42</v>
      </c>
      <c r="B36">
        <v>1</v>
      </c>
      <c r="C36">
        <v>2</v>
      </c>
      <c r="D36">
        <v>3</v>
      </c>
    </row>
    <row r="37" spans="1:4" ht="15">
      <c r="A37">
        <v>1</v>
      </c>
      <c r="B37">
        <v>0.7942938</v>
      </c>
      <c r="C37">
        <v>-0.6398507</v>
      </c>
      <c r="D37">
        <v>0.4687091</v>
      </c>
    </row>
    <row r="38" spans="1:4" ht="15">
      <c r="A38">
        <v>2</v>
      </c>
      <c r="B38">
        <v>4.2090402</v>
      </c>
      <c r="C38">
        <v>0.1435342</v>
      </c>
      <c r="D38">
        <v>0.5944522</v>
      </c>
    </row>
    <row r="39" spans="1:4" ht="15">
      <c r="A39">
        <v>3</v>
      </c>
      <c r="B39">
        <v>4.433188</v>
      </c>
      <c r="C39">
        <v>-0.7133453</v>
      </c>
      <c r="D39">
        <v>1.7544154</v>
      </c>
    </row>
    <row r="40" spans="1:4" ht="15">
      <c r="A40">
        <v>4</v>
      </c>
      <c r="B40">
        <v>7.7412887</v>
      </c>
      <c r="C40">
        <v>-0.1003288</v>
      </c>
      <c r="D40">
        <v>1.1455829</v>
      </c>
    </row>
    <row r="41" spans="1:4" ht="15">
      <c r="A41">
        <v>5</v>
      </c>
      <c r="B41">
        <v>8.730957</v>
      </c>
      <c r="C41">
        <v>-0.8297333</v>
      </c>
      <c r="D41">
        <v>0.2862073</v>
      </c>
    </row>
    <row r="43" spans="1:4" ht="15">
      <c r="A43" t="s">
        <v>50</v>
      </c>
      <c r="B43">
        <f>AVERAGE(B37:B41)</f>
        <v>5.181753540000001</v>
      </c>
      <c r="C43">
        <f>AVERAGE(C37:C41)</f>
        <v>-0.42794477999999997</v>
      </c>
      <c r="D43">
        <f>AVERAGE(D37:D41)</f>
        <v>0.84987338</v>
      </c>
    </row>
    <row r="44" spans="1:13" ht="15">
      <c r="A44" t="s">
        <v>51</v>
      </c>
      <c r="B44">
        <f>STDEVP(B37:B41)</f>
        <v>2.825044778949973</v>
      </c>
      <c r="C44">
        <f>STDEVP(C37:C41)</f>
        <v>0.3799242149387975</v>
      </c>
      <c r="D44">
        <f>STDEVP(D37:D41)</f>
        <v>0.5355158304751387</v>
      </c>
      <c r="M44" s="3" t="s">
        <v>53</v>
      </c>
    </row>
    <row r="45" spans="13:14" ht="15">
      <c r="M45" s="3"/>
      <c r="N45" t="s">
        <v>52</v>
      </c>
    </row>
    <row r="46" spans="2:14" ht="15">
      <c r="B46">
        <f>(B37-B$43)/B$44</f>
        <v>-1.5530584763441355</v>
      </c>
      <c r="C46">
        <f>(C37-C$43)/C$44</f>
        <v>-0.5577583940895586</v>
      </c>
      <c r="D46">
        <f>(D37-D$43)/D$44</f>
        <v>-0.7117703311624054</v>
      </c>
      <c r="H46">
        <f>B46*B46</f>
        <v>2.4119906309443677</v>
      </c>
      <c r="I46">
        <f>C46*C46</f>
        <v>0.3110944261773634</v>
      </c>
      <c r="J46">
        <f>D46*D46</f>
        <v>0.5066170043230402</v>
      </c>
      <c r="L46">
        <f>(SUM(H46:J46))</f>
        <v>3.2297020614447716</v>
      </c>
      <c r="M46" s="3">
        <f>L46/L$52</f>
        <v>1.0765673538149239</v>
      </c>
      <c r="N46" s="2">
        <v>1.077</v>
      </c>
    </row>
    <row r="47" spans="2:14" ht="15">
      <c r="B47">
        <f>(B38-B$43)/B$44</f>
        <v>-0.34431784842771385</v>
      </c>
      <c r="C47">
        <f>(C38-C$43)/C$44</f>
        <v>1.5041920402258653</v>
      </c>
      <c r="D47">
        <f>(D38-D$43)/D$44</f>
        <v>-0.47696289346549564</v>
      </c>
      <c r="H47">
        <f>B47*B47</f>
        <v>0.11855478074589013</v>
      </c>
      <c r="I47">
        <f>C47*C47</f>
        <v>2.262593693878851</v>
      </c>
      <c r="J47">
        <f>D47*D47</f>
        <v>0.22749360174297775</v>
      </c>
      <c r="L47">
        <f>(SUM(H47:J47))</f>
        <v>2.608642076367719</v>
      </c>
      <c r="M47" s="3">
        <f>L47/L$52</f>
        <v>0.8695473587892396</v>
      </c>
      <c r="N47" s="2">
        <v>0.87</v>
      </c>
    </row>
    <row r="48" spans="2:14" ht="15">
      <c r="B48">
        <f>(B39-B$43)/B$44</f>
        <v>-0.2649747521093209</v>
      </c>
      <c r="C48">
        <f>(C39-C$43)/C$44</f>
        <v>-0.7512038158609489</v>
      </c>
      <c r="D48">
        <f>(D39-D$43)/D$44</f>
        <v>1.6891041655994394</v>
      </c>
      <c r="H48">
        <f>B48*B48</f>
        <v>0.07021161925539607</v>
      </c>
      <c r="I48">
        <f>C48*C48</f>
        <v>0.5643071729640504</v>
      </c>
      <c r="J48">
        <f>D48*D48</f>
        <v>2.8530728822453786</v>
      </c>
      <c r="L48">
        <f>(SUM(H48:J48))</f>
        <v>3.487591674464825</v>
      </c>
      <c r="M48" s="3">
        <f>L48/L$52</f>
        <v>1.1625305581549417</v>
      </c>
      <c r="N48" s="2">
        <v>1.163</v>
      </c>
    </row>
    <row r="49" spans="2:14" ht="15">
      <c r="B49">
        <f>(B40-B$43)/B$44</f>
        <v>0.90601578391665</v>
      </c>
      <c r="C49">
        <f>(C40-C$43)/C$44</f>
        <v>0.8623192918955588</v>
      </c>
      <c r="D49">
        <f>(D40-D$43)/D$44</f>
        <v>0.5521956647623851</v>
      </c>
      <c r="H49">
        <f>B49*B49</f>
        <v>0.8208646007061019</v>
      </c>
      <c r="I49">
        <f>C49*C49</f>
        <v>0.7435945611752579</v>
      </c>
      <c r="J49">
        <f>D49*D49</f>
        <v>0.30492005218237245</v>
      </c>
      <c r="L49">
        <f>(SUM(H49:J49))</f>
        <v>1.8693792140637322</v>
      </c>
      <c r="M49" s="3">
        <f>L49/L$52</f>
        <v>0.6231264046879107</v>
      </c>
      <c r="N49" s="2">
        <v>0.623</v>
      </c>
    </row>
    <row r="50" spans="2:14" ht="15">
      <c r="B50">
        <f>(B41-B$43)/B$44</f>
        <v>1.256335292964519</v>
      </c>
      <c r="C50">
        <f>(C41-C$43)/C$44</f>
        <v>-1.0575491221709168</v>
      </c>
      <c r="D50">
        <f>(D41-D$43)/D$44</f>
        <v>-1.0525666057339236</v>
      </c>
      <c r="H50">
        <f>B50*B50</f>
        <v>1.578378368348244</v>
      </c>
      <c r="I50">
        <f>C50*C50</f>
        <v>1.1184101458044766</v>
      </c>
      <c r="J50">
        <f>D50*D50</f>
        <v>1.1078964595062328</v>
      </c>
      <c r="L50">
        <f>(SUM(H50:J50))</f>
        <v>3.8046849736589534</v>
      </c>
      <c r="M50" s="3">
        <f>L50/L$52</f>
        <v>1.2682283245529844</v>
      </c>
      <c r="N50" s="2">
        <v>1.268</v>
      </c>
    </row>
    <row r="52" spans="2:13" ht="15">
      <c r="B52">
        <f>AVERAGE(B46:B50)</f>
        <v>0</v>
      </c>
      <c r="C52">
        <f>AVERAGE(C46:C50)</f>
        <v>0</v>
      </c>
      <c r="D52">
        <f>AVERAGE(D46:D50)</f>
        <v>0</v>
      </c>
      <c r="L52">
        <f>AVERAGE(L46:L50)</f>
        <v>3</v>
      </c>
      <c r="M52">
        <f>AVERAGE(M46:M50)</f>
        <v>1</v>
      </c>
    </row>
    <row r="53" spans="2:4" ht="15">
      <c r="B53">
        <f>STDEVP(B46:B50)</f>
        <v>1</v>
      </c>
      <c r="C53">
        <f>STDEVP(C46:C50)</f>
        <v>1</v>
      </c>
      <c r="D53">
        <f>STDEVP(D46:D50)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Ian Michael</cp:lastModifiedBy>
  <dcterms:created xsi:type="dcterms:W3CDTF">2011-11-28T15:07:03Z</dcterms:created>
  <dcterms:modified xsi:type="dcterms:W3CDTF">2011-11-28T18:01:00Z</dcterms:modified>
  <cp:category/>
  <cp:version/>
  <cp:contentType/>
  <cp:contentStatus/>
</cp:coreProperties>
</file>